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OPP BB" sheetId="1" r:id="rId1"/>
  </sheets>
  <definedNames>
    <definedName name="_xlnm.Print_Area" localSheetId="0">'OPP BB'!$A$1:$J$76</definedName>
  </definedNames>
  <calcPr fullCalcOnLoad="1"/>
</workbook>
</file>

<file path=xl/sharedStrings.xml><?xml version="1.0" encoding="utf-8"?>
<sst xmlns="http://schemas.openxmlformats.org/spreadsheetml/2006/main" count="327" uniqueCount="184">
  <si>
    <t>Eliminacje Mistrzostw Warszawy JM I MŁ</t>
  </si>
  <si>
    <t>w klasie OPP A I B</t>
  </si>
  <si>
    <t>Wyniki oficjalne</t>
  </si>
  <si>
    <t>Sfinansowano ze środków Miasta St. Warszawy</t>
  </si>
  <si>
    <t>08-09.06.2013 roku</t>
  </si>
  <si>
    <t>Nieporęt, 2013-06-09 , 15:27:01</t>
  </si>
  <si>
    <t>M-ce</t>
  </si>
  <si>
    <t>Numer na 
żaglu</t>
  </si>
  <si>
    <t>Nazwisko i imię</t>
  </si>
  <si>
    <t>Rok
urodz.</t>
  </si>
  <si>
    <t>Klub</t>
  </si>
  <si>
    <t>Miejsca w wyścigach</t>
  </si>
  <si>
    <t>Punkty</t>
  </si>
  <si>
    <t>1 .</t>
  </si>
  <si>
    <t>POL 1437</t>
  </si>
  <si>
    <t>SADZIŃSKI IGOR</t>
  </si>
  <si>
    <t>UKS SZKWAŁ LEGIONOWO</t>
  </si>
  <si>
    <t>2 .</t>
  </si>
  <si>
    <t>POL 859</t>
  </si>
  <si>
    <t>SUROWIEC BORYS</t>
  </si>
  <si>
    <t>FIR WARSZAWA</t>
  </si>
  <si>
    <t>3 .</t>
  </si>
  <si>
    <t>KULKA GABRIELA</t>
  </si>
  <si>
    <t>KS SPÓJNIA WARSZAWA</t>
  </si>
  <si>
    <t>4 .</t>
  </si>
  <si>
    <t>POL 1422</t>
  </si>
  <si>
    <t>PLACZKE PAULINA</t>
  </si>
  <si>
    <t>5 .</t>
  </si>
  <si>
    <t>POL 2106</t>
  </si>
  <si>
    <t>6 .</t>
  </si>
  <si>
    <t>POL 275</t>
  </si>
  <si>
    <t>MAŁEK MIŁOSZ</t>
  </si>
  <si>
    <t>7 .</t>
  </si>
  <si>
    <t>POL 1816</t>
  </si>
  <si>
    <t>JARZĄBEK HANNA</t>
  </si>
  <si>
    <t>MKS 2 WARSZAWA</t>
  </si>
  <si>
    <t>8 .</t>
  </si>
  <si>
    <t>POL 1465</t>
  </si>
  <si>
    <t>SIWEK ANTONI</t>
  </si>
  <si>
    <t>WTW WARSZAWA</t>
  </si>
  <si>
    <t>9 .</t>
  </si>
  <si>
    <t>POL 1773</t>
  </si>
  <si>
    <t>KORSAK ZOFIA</t>
  </si>
  <si>
    <t>10 .</t>
  </si>
  <si>
    <t>CZAPSKA GABRIELA</t>
  </si>
  <si>
    <t>11 .</t>
  </si>
  <si>
    <t>SAPIJASZKO ANTONI</t>
  </si>
  <si>
    <t>12 .</t>
  </si>
  <si>
    <t>LEWANDOWSKI SŁAWOMIR</t>
  </si>
  <si>
    <t>13 .</t>
  </si>
  <si>
    <t>POL 925</t>
  </si>
  <si>
    <t>SZYPUŁA ERWIN</t>
  </si>
  <si>
    <t>14 .</t>
  </si>
  <si>
    <t>POL 1484</t>
  </si>
  <si>
    <t>KORSZON MARCELINA</t>
  </si>
  <si>
    <t>15 .</t>
  </si>
  <si>
    <t>POL 1787</t>
  </si>
  <si>
    <t>OKOŃSKI PRZEMEK</t>
  </si>
  <si>
    <t>16 .</t>
  </si>
  <si>
    <t>POL 1378</t>
  </si>
  <si>
    <t>SKAZA MARCEL</t>
  </si>
  <si>
    <t>17 .</t>
  </si>
  <si>
    <t>POL 822</t>
  </si>
  <si>
    <t>BORCZYŃSKI PIOTR</t>
  </si>
  <si>
    <t>18 .</t>
  </si>
  <si>
    <t>POL 1200</t>
  </si>
  <si>
    <t>GRZYBOWSKI MIKOŁAJ</t>
  </si>
  <si>
    <t>19 .</t>
  </si>
  <si>
    <t>KRAJEWSKA ZOFIA</t>
  </si>
  <si>
    <t>20 .</t>
  </si>
  <si>
    <t>POL 1464</t>
  </si>
  <si>
    <t>PIEKAŁKIEWICZ JAKUB</t>
  </si>
  <si>
    <t>21 .</t>
  </si>
  <si>
    <t>MUSZYŃSKI JACEK</t>
  </si>
  <si>
    <t>22 .</t>
  </si>
  <si>
    <t>KALITOWSKI KAMIL</t>
  </si>
  <si>
    <t>23 .</t>
  </si>
  <si>
    <t>POL 423</t>
  </si>
  <si>
    <t>ŁEPKOWSKI WOJCIECH</t>
  </si>
  <si>
    <t>24 .</t>
  </si>
  <si>
    <t>FLORCZYŃSKA SARA</t>
  </si>
  <si>
    <t>25 .</t>
  </si>
  <si>
    <t>POL 1313</t>
  </si>
  <si>
    <t>CISZEK NATALIA</t>
  </si>
  <si>
    <t>26 .</t>
  </si>
  <si>
    <t>KANIEWSKA JOANNA</t>
  </si>
  <si>
    <t>27 .</t>
  </si>
  <si>
    <t>KAWKA MACIEJ</t>
  </si>
  <si>
    <t>28 .</t>
  </si>
  <si>
    <t>DUBOWSKI ADRIAN</t>
  </si>
  <si>
    <t>29 .</t>
  </si>
  <si>
    <t>SOBCZAK KLARA</t>
  </si>
  <si>
    <t>30 .</t>
  </si>
  <si>
    <t>POL 1517</t>
  </si>
  <si>
    <t>PETRUKOWSKA KALINA</t>
  </si>
  <si>
    <t>31 .</t>
  </si>
  <si>
    <t>POL 1494</t>
  </si>
  <si>
    <t>OLEKSIUK SZYMON</t>
  </si>
  <si>
    <t>32 .</t>
  </si>
  <si>
    <t>SZWEDA MATEUSZ</t>
  </si>
  <si>
    <t>33 .</t>
  </si>
  <si>
    <t>KRAJEWSJKA MAGDA</t>
  </si>
  <si>
    <t>34 .</t>
  </si>
  <si>
    <t>POL 1528</t>
  </si>
  <si>
    <t>ULĄŻKA KORNELIA</t>
  </si>
  <si>
    <t>35 .</t>
  </si>
  <si>
    <t>PUKA WIKTORIA</t>
  </si>
  <si>
    <t>36 .</t>
  </si>
  <si>
    <t>POL 92</t>
  </si>
  <si>
    <t>JAGIEŁŁO MAGDALENA</t>
  </si>
  <si>
    <t>37 .</t>
  </si>
  <si>
    <t>POL 929</t>
  </si>
  <si>
    <t>MACHOWSKI ŁUKASZ</t>
  </si>
  <si>
    <t>38 .</t>
  </si>
  <si>
    <t>POL 1138</t>
  </si>
  <si>
    <t>LISIEWICZ BARTEK</t>
  </si>
  <si>
    <t>39 .</t>
  </si>
  <si>
    <t>POL 64</t>
  </si>
  <si>
    <t>PASIŃSKI KACPER</t>
  </si>
  <si>
    <t>40 .</t>
  </si>
  <si>
    <t>POL 823</t>
  </si>
  <si>
    <t>PIETRZAK MARCIN</t>
  </si>
  <si>
    <t>41 .</t>
  </si>
  <si>
    <t>IGNACZEWSKI DOMINIK</t>
  </si>
  <si>
    <t>42 .</t>
  </si>
  <si>
    <t>POL 95</t>
  </si>
  <si>
    <t>SZPOR KRYSTYNA</t>
  </si>
  <si>
    <t>43 .</t>
  </si>
  <si>
    <t>TURCZYNOWICZ JAN</t>
  </si>
  <si>
    <t>44 .</t>
  </si>
  <si>
    <t>STERNICKI ALEKSANDER</t>
  </si>
  <si>
    <t>OCS</t>
  </si>
  <si>
    <t>45 .</t>
  </si>
  <si>
    <t>POL 1789</t>
  </si>
  <si>
    <t>MARKOWSKI DOMINIK</t>
  </si>
  <si>
    <t>46 .</t>
  </si>
  <si>
    <t>POL 14</t>
  </si>
  <si>
    <t>TERPIŁOWSKI MICHAŁ</t>
  </si>
  <si>
    <t>47 .</t>
  </si>
  <si>
    <t>WOCIAL NATALIA</t>
  </si>
  <si>
    <t>48 .</t>
  </si>
  <si>
    <t>POL 91</t>
  </si>
  <si>
    <t>SCHIELE MACIEJ</t>
  </si>
  <si>
    <t>DNC</t>
  </si>
  <si>
    <t>49 .</t>
  </si>
  <si>
    <t>HALIGOWSKI JAKUB</t>
  </si>
  <si>
    <t>50 .</t>
  </si>
  <si>
    <t>SZYDŁOWSKA MARTA</t>
  </si>
  <si>
    <t>51 .</t>
  </si>
  <si>
    <t>KAMIŃSKA OLGA</t>
  </si>
  <si>
    <t>POL 1136</t>
  </si>
  <si>
    <t>RAJCHERT FILIP</t>
  </si>
  <si>
    <t>POL 12</t>
  </si>
  <si>
    <t>NAUMIUK SZYMON</t>
  </si>
  <si>
    <t>POL 1481</t>
  </si>
  <si>
    <t>KULIGOWSKI BARTŁOMIEJ</t>
  </si>
  <si>
    <t>POL 1780</t>
  </si>
  <si>
    <t>MODRZEJEWSKA MONIKA</t>
  </si>
  <si>
    <t>POL 1950</t>
  </si>
  <si>
    <t>SZPOR JACEK</t>
  </si>
  <si>
    <t>POL 81</t>
  </si>
  <si>
    <t>PLACZKE MACIEJ</t>
  </si>
  <si>
    <t>POL 816</t>
  </si>
  <si>
    <t>JARCZEWSKI MARCIN</t>
  </si>
  <si>
    <t>POL 876</t>
  </si>
  <si>
    <t>MACHOWSKI PRZEMEK</t>
  </si>
  <si>
    <t>POL 887</t>
  </si>
  <si>
    <t>TAŃSKI MIKOŁAJ</t>
  </si>
  <si>
    <t>PZ 1316</t>
  </si>
  <si>
    <t>RAJCHERT HANNA</t>
  </si>
  <si>
    <t>Sędzia główny</t>
  </si>
  <si>
    <t>Tomasz Sawukinas</t>
  </si>
  <si>
    <t>Sekretarz</t>
  </si>
  <si>
    <t>Agnieszka Zajączkowska-Pajka</t>
  </si>
  <si>
    <t>NS</t>
  </si>
  <si>
    <t>02</t>
  </si>
  <si>
    <t>01</t>
  </si>
  <si>
    <t>03</t>
  </si>
  <si>
    <t>04</t>
  </si>
  <si>
    <t>00</t>
  </si>
  <si>
    <t>06</t>
  </si>
  <si>
    <t>kobiety</t>
  </si>
  <si>
    <t>do 10 lat</t>
  </si>
  <si>
    <t>JANKOWSKI MATEUSZ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</si>
</sst>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0\.00"/>
  </numFmts>
  <fonts count="3">
    <font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3" fontId="1" fillId="0" borderId="0" xfId="15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3" fontId="2" fillId="0" borderId="2" xfId="15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43" fontId="2" fillId="0" borderId="2" xfId="15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2" xfId="15" applyFont="1" applyBorder="1" applyAlignment="1">
      <alignment horizontal="center" vertical="center"/>
    </xf>
    <xf numFmtId="43" fontId="1" fillId="0" borderId="5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75" zoomScaleSheetLayoutView="75" workbookViewId="0" topLeftCell="A1">
      <selection activeCell="E11" sqref="E11"/>
    </sheetView>
  </sheetViews>
  <sheetFormatPr defaultColWidth="9.00390625" defaultRowHeight="12.75"/>
  <cols>
    <col min="1" max="1" width="6.375" style="2" bestFit="1" customWidth="1"/>
    <col min="2" max="2" width="12.00390625" style="2" bestFit="1" customWidth="1"/>
    <col min="3" max="3" width="34.125" style="2" bestFit="1" customWidth="1"/>
    <col min="4" max="4" width="8.375" style="2" bestFit="1" customWidth="1"/>
    <col min="5" max="5" width="33.00390625" style="2" bestFit="1" customWidth="1"/>
    <col min="6" max="6" width="11.75390625" style="2" customWidth="1"/>
    <col min="7" max="7" width="12.75390625" style="2" customWidth="1"/>
    <col min="8" max="8" width="14.625" style="8" bestFit="1" customWidth="1"/>
    <col min="9" max="9" width="9.125" style="2" customWidth="1"/>
    <col min="10" max="10" width="10.00390625" style="2" customWidth="1"/>
    <col min="11" max="16384" width="9.125" style="2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1" t="s">
        <v>2</v>
      </c>
    </row>
    <row r="4" ht="15.75">
      <c r="C4" s="1" t="s">
        <v>3</v>
      </c>
    </row>
    <row r="5" ht="15.75">
      <c r="C5" s="1"/>
    </row>
    <row r="6" ht="15.75">
      <c r="C6" s="1" t="s">
        <v>4</v>
      </c>
    </row>
    <row r="7" ht="15.75">
      <c r="C7" s="1" t="s">
        <v>5</v>
      </c>
    </row>
    <row r="9" spans="1:10" ht="15.75">
      <c r="A9" s="20" t="s">
        <v>6</v>
      </c>
      <c r="B9" s="21" t="s">
        <v>7</v>
      </c>
      <c r="C9" s="20" t="s">
        <v>8</v>
      </c>
      <c r="D9" s="21" t="s">
        <v>9</v>
      </c>
      <c r="E9" s="20" t="s">
        <v>10</v>
      </c>
      <c r="F9" s="20" t="s">
        <v>11</v>
      </c>
      <c r="G9" s="20"/>
      <c r="H9" s="24" t="s">
        <v>12</v>
      </c>
      <c r="I9" s="22" t="s">
        <v>181</v>
      </c>
      <c r="J9" s="22" t="s">
        <v>182</v>
      </c>
    </row>
    <row r="10" spans="1:10" ht="15.75">
      <c r="A10" s="20"/>
      <c r="B10" s="21"/>
      <c r="C10" s="20"/>
      <c r="D10" s="21"/>
      <c r="E10" s="20"/>
      <c r="F10" s="4">
        <v>1</v>
      </c>
      <c r="G10" s="4">
        <v>2</v>
      </c>
      <c r="H10" s="25"/>
      <c r="I10" s="23"/>
      <c r="J10" s="23"/>
    </row>
    <row r="11" spans="1:10" ht="18">
      <c r="A11" s="18" t="s">
        <v>13</v>
      </c>
      <c r="B11" s="6" t="s">
        <v>14</v>
      </c>
      <c r="C11" s="7" t="s">
        <v>183</v>
      </c>
      <c r="D11" s="9">
        <v>1</v>
      </c>
      <c r="E11" s="6" t="s">
        <v>16</v>
      </c>
      <c r="F11" s="7">
        <v>1</v>
      </c>
      <c r="G11" s="7">
        <v>1</v>
      </c>
      <c r="H11" s="12">
        <f>200/100</f>
        <v>2</v>
      </c>
      <c r="I11" s="7"/>
      <c r="J11" s="7"/>
    </row>
    <row r="12" spans="1:10" ht="18">
      <c r="A12" s="18" t="s">
        <v>17</v>
      </c>
      <c r="B12" s="6" t="s">
        <v>18</v>
      </c>
      <c r="C12" s="7" t="s">
        <v>19</v>
      </c>
      <c r="D12" s="9" t="s">
        <v>176</v>
      </c>
      <c r="E12" s="6" t="s">
        <v>20</v>
      </c>
      <c r="F12" s="7">
        <v>4</v>
      </c>
      <c r="G12" s="7">
        <v>4</v>
      </c>
      <c r="H12" s="12">
        <f>800/100</f>
        <v>8</v>
      </c>
      <c r="I12" s="7"/>
      <c r="J12" s="7"/>
    </row>
    <row r="13" spans="1:10" ht="18">
      <c r="A13" s="10" t="s">
        <v>21</v>
      </c>
      <c r="B13" s="6">
        <v>1201</v>
      </c>
      <c r="C13" s="7" t="s">
        <v>22</v>
      </c>
      <c r="D13" s="9" t="s">
        <v>175</v>
      </c>
      <c r="E13" s="6" t="s">
        <v>23</v>
      </c>
      <c r="F13" s="7">
        <v>7</v>
      </c>
      <c r="G13" s="7">
        <v>2</v>
      </c>
      <c r="H13" s="12">
        <f>900/100</f>
        <v>9</v>
      </c>
      <c r="I13" s="7">
        <v>1</v>
      </c>
      <c r="J13" s="7"/>
    </row>
    <row r="14" spans="1:10" ht="18">
      <c r="A14" s="10" t="s">
        <v>24</v>
      </c>
      <c r="B14" s="6" t="s">
        <v>25</v>
      </c>
      <c r="C14" s="7" t="s">
        <v>26</v>
      </c>
      <c r="D14" s="9" t="s">
        <v>175</v>
      </c>
      <c r="E14" s="6" t="s">
        <v>20</v>
      </c>
      <c r="F14" s="7">
        <v>2</v>
      </c>
      <c r="G14" s="7">
        <v>11</v>
      </c>
      <c r="H14" s="12">
        <f>1300/100</f>
        <v>13</v>
      </c>
      <c r="I14" s="7">
        <v>2</v>
      </c>
      <c r="J14" s="7"/>
    </row>
    <row r="15" spans="1:10" ht="18">
      <c r="A15" s="18" t="s">
        <v>27</v>
      </c>
      <c r="B15" s="6" t="s">
        <v>28</v>
      </c>
      <c r="C15" s="7" t="s">
        <v>15</v>
      </c>
      <c r="D15" s="9" t="s">
        <v>175</v>
      </c>
      <c r="E15" s="6" t="s">
        <v>16</v>
      </c>
      <c r="F15" s="7">
        <v>11</v>
      </c>
      <c r="G15" s="7">
        <v>3</v>
      </c>
      <c r="H15" s="12">
        <f>1400/100</f>
        <v>14</v>
      </c>
      <c r="I15" s="7"/>
      <c r="J15" s="7"/>
    </row>
    <row r="16" spans="1:10" ht="18">
      <c r="A16" s="5" t="s">
        <v>29</v>
      </c>
      <c r="B16" s="6" t="s">
        <v>30</v>
      </c>
      <c r="C16" s="7" t="s">
        <v>31</v>
      </c>
      <c r="D16" s="9" t="s">
        <v>175</v>
      </c>
      <c r="E16" s="6" t="s">
        <v>16</v>
      </c>
      <c r="F16" s="7">
        <v>5</v>
      </c>
      <c r="G16" s="7">
        <v>9</v>
      </c>
      <c r="H16" s="12">
        <f>1400/100</f>
        <v>14</v>
      </c>
      <c r="I16" s="7"/>
      <c r="J16" s="7"/>
    </row>
    <row r="17" spans="1:10" ht="18">
      <c r="A17" s="10" t="s">
        <v>32</v>
      </c>
      <c r="B17" s="6" t="s">
        <v>33</v>
      </c>
      <c r="C17" s="7" t="s">
        <v>34</v>
      </c>
      <c r="D17" s="9" t="s">
        <v>175</v>
      </c>
      <c r="E17" s="6" t="s">
        <v>35</v>
      </c>
      <c r="F17" s="7">
        <v>10</v>
      </c>
      <c r="G17" s="7">
        <v>5</v>
      </c>
      <c r="H17" s="12">
        <f>1500/100</f>
        <v>15</v>
      </c>
      <c r="I17" s="7">
        <v>3</v>
      </c>
      <c r="J17" s="7"/>
    </row>
    <row r="18" spans="1:10" ht="18">
      <c r="A18" s="5" t="s">
        <v>36</v>
      </c>
      <c r="B18" s="6" t="s">
        <v>37</v>
      </c>
      <c r="C18" s="19" t="s">
        <v>38</v>
      </c>
      <c r="D18" s="9" t="s">
        <v>177</v>
      </c>
      <c r="E18" s="6" t="s">
        <v>39</v>
      </c>
      <c r="F18" s="7">
        <v>9</v>
      </c>
      <c r="G18" s="7">
        <v>7</v>
      </c>
      <c r="H18" s="12">
        <f>1600/100</f>
        <v>16</v>
      </c>
      <c r="I18" s="7"/>
      <c r="J18" s="19">
        <v>1</v>
      </c>
    </row>
    <row r="19" spans="1:10" ht="18">
      <c r="A19" s="5" t="s">
        <v>40</v>
      </c>
      <c r="B19" s="6" t="s">
        <v>41</v>
      </c>
      <c r="C19" s="7" t="s">
        <v>42</v>
      </c>
      <c r="D19" s="9" t="s">
        <v>175</v>
      </c>
      <c r="E19" s="6" t="s">
        <v>35</v>
      </c>
      <c r="F19" s="7">
        <v>6</v>
      </c>
      <c r="G19" s="7">
        <v>12</v>
      </c>
      <c r="H19" s="12">
        <f>1800/100</f>
        <v>18</v>
      </c>
      <c r="I19" s="7">
        <v>4</v>
      </c>
      <c r="J19" s="7"/>
    </row>
    <row r="20" spans="1:10" ht="18">
      <c r="A20" s="5" t="s">
        <v>43</v>
      </c>
      <c r="B20" s="6">
        <v>1334</v>
      </c>
      <c r="C20" s="7" t="s">
        <v>44</v>
      </c>
      <c r="D20" s="9" t="s">
        <v>175</v>
      </c>
      <c r="E20" s="6" t="s">
        <v>23</v>
      </c>
      <c r="F20" s="7">
        <v>8</v>
      </c>
      <c r="G20" s="7">
        <v>15</v>
      </c>
      <c r="H20" s="12">
        <f>2300/100</f>
        <v>23</v>
      </c>
      <c r="I20" s="7">
        <v>5</v>
      </c>
      <c r="J20" s="7"/>
    </row>
    <row r="21" spans="1:10" ht="18">
      <c r="A21" s="5" t="s">
        <v>45</v>
      </c>
      <c r="B21" s="6">
        <v>1786</v>
      </c>
      <c r="C21" s="7" t="s">
        <v>46</v>
      </c>
      <c r="D21" s="9" t="s">
        <v>175</v>
      </c>
      <c r="E21" s="6" t="s">
        <v>23</v>
      </c>
      <c r="F21" s="7">
        <v>17</v>
      </c>
      <c r="G21" s="7">
        <v>8</v>
      </c>
      <c r="H21" s="12">
        <f>2500/100</f>
        <v>25</v>
      </c>
      <c r="I21" s="7"/>
      <c r="J21" s="7"/>
    </row>
    <row r="22" spans="1:10" ht="18">
      <c r="A22" s="5" t="s">
        <v>47</v>
      </c>
      <c r="B22" s="6">
        <v>108</v>
      </c>
      <c r="C22" s="7" t="s">
        <v>48</v>
      </c>
      <c r="D22" s="9" t="s">
        <v>175</v>
      </c>
      <c r="E22" s="6" t="s">
        <v>23</v>
      </c>
      <c r="F22" s="7">
        <v>12</v>
      </c>
      <c r="G22" s="7">
        <v>16</v>
      </c>
      <c r="H22" s="12">
        <f>2800/100</f>
        <v>28</v>
      </c>
      <c r="I22" s="7"/>
      <c r="J22" s="7"/>
    </row>
    <row r="23" spans="1:10" ht="18">
      <c r="A23" s="5" t="s">
        <v>49</v>
      </c>
      <c r="B23" s="6" t="s">
        <v>50</v>
      </c>
      <c r="C23" s="7" t="s">
        <v>51</v>
      </c>
      <c r="D23" s="9" t="s">
        <v>175</v>
      </c>
      <c r="E23" s="6" t="s">
        <v>35</v>
      </c>
      <c r="F23" s="7">
        <v>3</v>
      </c>
      <c r="G23" s="7">
        <v>26</v>
      </c>
      <c r="H23" s="12">
        <f>2900/100</f>
        <v>29</v>
      </c>
      <c r="I23" s="7"/>
      <c r="J23" s="7"/>
    </row>
    <row r="24" spans="1:10" ht="18">
      <c r="A24" s="5" t="s">
        <v>52</v>
      </c>
      <c r="B24" s="6" t="s">
        <v>53</v>
      </c>
      <c r="C24" s="7" t="s">
        <v>54</v>
      </c>
      <c r="D24" s="9" t="s">
        <v>175</v>
      </c>
      <c r="E24" s="6" t="s">
        <v>20</v>
      </c>
      <c r="F24" s="7">
        <v>19</v>
      </c>
      <c r="G24" s="7">
        <v>10</v>
      </c>
      <c r="H24" s="12">
        <f>2900/100</f>
        <v>29</v>
      </c>
      <c r="I24" s="7">
        <v>6</v>
      </c>
      <c r="J24" s="7"/>
    </row>
    <row r="25" spans="1:10" ht="18">
      <c r="A25" s="5" t="s">
        <v>55</v>
      </c>
      <c r="B25" s="6" t="s">
        <v>56</v>
      </c>
      <c r="C25" s="19" t="s">
        <v>57</v>
      </c>
      <c r="D25" s="9" t="s">
        <v>177</v>
      </c>
      <c r="E25" s="6" t="s">
        <v>20</v>
      </c>
      <c r="F25" s="7">
        <v>13</v>
      </c>
      <c r="G25" s="7">
        <v>18</v>
      </c>
      <c r="H25" s="12">
        <f>3100/100</f>
        <v>31</v>
      </c>
      <c r="I25" s="7"/>
      <c r="J25" s="19">
        <v>2</v>
      </c>
    </row>
    <row r="26" spans="1:10" ht="18">
      <c r="A26" s="5" t="s">
        <v>58</v>
      </c>
      <c r="B26" s="6" t="s">
        <v>59</v>
      </c>
      <c r="C26" s="7" t="s">
        <v>60</v>
      </c>
      <c r="D26" s="9" t="s">
        <v>175</v>
      </c>
      <c r="E26" s="6" t="s">
        <v>35</v>
      </c>
      <c r="F26" s="7">
        <v>15</v>
      </c>
      <c r="G26" s="7">
        <v>17</v>
      </c>
      <c r="H26" s="12">
        <f>3200/100</f>
        <v>32</v>
      </c>
      <c r="I26" s="7"/>
      <c r="J26" s="7"/>
    </row>
    <row r="27" spans="1:10" ht="18">
      <c r="A27" s="5" t="s">
        <v>61</v>
      </c>
      <c r="B27" s="6" t="s">
        <v>62</v>
      </c>
      <c r="C27" s="7" t="s">
        <v>63</v>
      </c>
      <c r="D27" s="9" t="s">
        <v>175</v>
      </c>
      <c r="E27" s="6" t="s">
        <v>39</v>
      </c>
      <c r="F27" s="7">
        <v>22</v>
      </c>
      <c r="G27" s="7">
        <v>14</v>
      </c>
      <c r="H27" s="12">
        <f>3600/100</f>
        <v>36</v>
      </c>
      <c r="I27" s="7"/>
      <c r="J27" s="7"/>
    </row>
    <row r="28" spans="1:10" ht="18">
      <c r="A28" s="5" t="s">
        <v>64</v>
      </c>
      <c r="B28" s="6" t="s">
        <v>65</v>
      </c>
      <c r="C28" s="19" t="s">
        <v>66</v>
      </c>
      <c r="D28" s="9" t="s">
        <v>177</v>
      </c>
      <c r="E28" s="6" t="s">
        <v>20</v>
      </c>
      <c r="F28" s="7">
        <v>14</v>
      </c>
      <c r="G28" s="7">
        <v>23</v>
      </c>
      <c r="H28" s="12">
        <f>3700/100</f>
        <v>37</v>
      </c>
      <c r="I28" s="7"/>
      <c r="J28" s="19">
        <v>3</v>
      </c>
    </row>
    <row r="29" spans="1:10" ht="18">
      <c r="A29" s="5" t="s">
        <v>67</v>
      </c>
      <c r="B29" s="6">
        <v>1244</v>
      </c>
      <c r="C29" s="7" t="s">
        <v>68</v>
      </c>
      <c r="D29" s="9" t="s">
        <v>176</v>
      </c>
      <c r="E29" s="6" t="s">
        <v>23</v>
      </c>
      <c r="F29" s="7">
        <v>16</v>
      </c>
      <c r="G29" s="7">
        <v>21</v>
      </c>
      <c r="H29" s="12">
        <f>3700/100</f>
        <v>37</v>
      </c>
      <c r="I29" s="7">
        <v>7</v>
      </c>
      <c r="J29" s="7"/>
    </row>
    <row r="30" spans="1:10" ht="18">
      <c r="A30" s="5" t="s">
        <v>69</v>
      </c>
      <c r="B30" s="6" t="s">
        <v>70</v>
      </c>
      <c r="C30" s="7" t="s">
        <v>71</v>
      </c>
      <c r="D30" s="9" t="s">
        <v>176</v>
      </c>
      <c r="E30" s="6" t="s">
        <v>39</v>
      </c>
      <c r="F30" s="7">
        <v>18</v>
      </c>
      <c r="G30" s="7">
        <v>19</v>
      </c>
      <c r="H30" s="12">
        <f>3700/100</f>
        <v>37</v>
      </c>
      <c r="I30" s="7"/>
      <c r="J30" s="7"/>
    </row>
    <row r="31" spans="1:10" ht="18">
      <c r="A31" s="5" t="s">
        <v>72</v>
      </c>
      <c r="B31" s="6">
        <v>1765</v>
      </c>
      <c r="C31" s="7" t="s">
        <v>73</v>
      </c>
      <c r="D31" s="9" t="s">
        <v>175</v>
      </c>
      <c r="E31" s="6" t="s">
        <v>23</v>
      </c>
      <c r="F31" s="7">
        <v>32</v>
      </c>
      <c r="G31" s="7">
        <v>6</v>
      </c>
      <c r="H31" s="12">
        <f>3800/100</f>
        <v>38</v>
      </c>
      <c r="I31" s="7"/>
      <c r="J31" s="7"/>
    </row>
    <row r="32" spans="1:10" ht="18">
      <c r="A32" s="5" t="s">
        <v>74</v>
      </c>
      <c r="B32" s="6">
        <v>1025</v>
      </c>
      <c r="C32" s="7" t="s">
        <v>75</v>
      </c>
      <c r="D32" s="9" t="s">
        <v>175</v>
      </c>
      <c r="E32" s="6" t="s">
        <v>23</v>
      </c>
      <c r="F32" s="7">
        <v>25</v>
      </c>
      <c r="G32" s="7">
        <v>13</v>
      </c>
      <c r="H32" s="12">
        <f>3800/100</f>
        <v>38</v>
      </c>
      <c r="I32" s="7"/>
      <c r="J32" s="7"/>
    </row>
    <row r="33" spans="1:10" ht="18">
      <c r="A33" s="5" t="s">
        <v>76</v>
      </c>
      <c r="B33" s="6" t="s">
        <v>77</v>
      </c>
      <c r="C33" s="7" t="s">
        <v>78</v>
      </c>
      <c r="D33" s="9" t="s">
        <v>177</v>
      </c>
      <c r="E33" s="6" t="s">
        <v>39</v>
      </c>
      <c r="F33" s="7">
        <v>21</v>
      </c>
      <c r="G33" s="7">
        <v>22</v>
      </c>
      <c r="H33" s="12">
        <f>4300/100</f>
        <v>43</v>
      </c>
      <c r="I33" s="7"/>
      <c r="J33" s="7"/>
    </row>
    <row r="34" spans="1:10" ht="18">
      <c r="A34" s="5" t="s">
        <v>79</v>
      </c>
      <c r="B34" s="6">
        <v>1825</v>
      </c>
      <c r="C34" s="11" t="s">
        <v>80</v>
      </c>
      <c r="D34" s="9" t="s">
        <v>177</v>
      </c>
      <c r="E34" s="6" t="s">
        <v>23</v>
      </c>
      <c r="F34" s="7">
        <v>20</v>
      </c>
      <c r="G34" s="7">
        <v>24</v>
      </c>
      <c r="H34" s="12">
        <f>4400/100</f>
        <v>44</v>
      </c>
      <c r="I34" s="7">
        <v>8</v>
      </c>
      <c r="J34" s="11">
        <v>1</v>
      </c>
    </row>
    <row r="35" spans="1:10" ht="18">
      <c r="A35" s="5" t="s">
        <v>81</v>
      </c>
      <c r="B35" s="6" t="s">
        <v>82</v>
      </c>
      <c r="C35" s="7" t="s">
        <v>83</v>
      </c>
      <c r="D35" s="9" t="s">
        <v>175</v>
      </c>
      <c r="E35" s="6" t="s">
        <v>35</v>
      </c>
      <c r="F35" s="7">
        <v>29</v>
      </c>
      <c r="G35" s="7">
        <v>20</v>
      </c>
      <c r="H35" s="12">
        <f>4900/100</f>
        <v>49</v>
      </c>
      <c r="I35" s="7">
        <v>9</v>
      </c>
      <c r="J35" s="7"/>
    </row>
    <row r="36" spans="1:10" ht="18">
      <c r="A36" s="5" t="s">
        <v>84</v>
      </c>
      <c r="B36" s="6">
        <v>334</v>
      </c>
      <c r="C36" s="11" t="s">
        <v>85</v>
      </c>
      <c r="D36" s="9" t="s">
        <v>177</v>
      </c>
      <c r="E36" s="6" t="s">
        <v>23</v>
      </c>
      <c r="F36" s="7">
        <v>30</v>
      </c>
      <c r="G36" s="7">
        <v>25</v>
      </c>
      <c r="H36" s="12">
        <f>5500/100</f>
        <v>55</v>
      </c>
      <c r="I36" s="7">
        <v>10</v>
      </c>
      <c r="J36" s="11">
        <v>2</v>
      </c>
    </row>
    <row r="37" spans="1:10" ht="18">
      <c r="A37" s="5" t="s">
        <v>86</v>
      </c>
      <c r="B37" s="6">
        <v>1182</v>
      </c>
      <c r="C37" s="7" t="s">
        <v>87</v>
      </c>
      <c r="D37" s="9" t="s">
        <v>176</v>
      </c>
      <c r="E37" s="6" t="s">
        <v>23</v>
      </c>
      <c r="F37" s="7">
        <v>27</v>
      </c>
      <c r="G37" s="7">
        <v>28</v>
      </c>
      <c r="H37" s="12">
        <f>5500/100</f>
        <v>55</v>
      </c>
      <c r="I37" s="7"/>
      <c r="J37" s="7"/>
    </row>
    <row r="38" spans="1:10" ht="18">
      <c r="A38" s="5" t="s">
        <v>88</v>
      </c>
      <c r="B38" s="6">
        <v>891</v>
      </c>
      <c r="C38" s="7" t="s">
        <v>89</v>
      </c>
      <c r="D38" s="9" t="s">
        <v>175</v>
      </c>
      <c r="E38" s="6" t="s">
        <v>23</v>
      </c>
      <c r="F38" s="7">
        <v>24</v>
      </c>
      <c r="G38" s="7">
        <v>32</v>
      </c>
      <c r="H38" s="12">
        <f>5600/100</f>
        <v>56</v>
      </c>
      <c r="I38" s="7"/>
      <c r="J38" s="7"/>
    </row>
    <row r="39" spans="1:10" ht="18">
      <c r="A39" s="5" t="s">
        <v>90</v>
      </c>
      <c r="B39" s="6">
        <v>16</v>
      </c>
      <c r="C39" s="11" t="s">
        <v>91</v>
      </c>
      <c r="D39" s="9" t="s">
        <v>178</v>
      </c>
      <c r="E39" s="6" t="s">
        <v>23</v>
      </c>
      <c r="F39" s="7">
        <v>26</v>
      </c>
      <c r="G39" s="7">
        <v>30</v>
      </c>
      <c r="H39" s="12">
        <f>5600/100</f>
        <v>56</v>
      </c>
      <c r="I39" s="7">
        <v>11</v>
      </c>
      <c r="J39" s="11">
        <v>3</v>
      </c>
    </row>
    <row r="40" spans="1:10" ht="18">
      <c r="A40" s="5" t="s">
        <v>92</v>
      </c>
      <c r="B40" s="6" t="s">
        <v>93</v>
      </c>
      <c r="C40" s="7" t="s">
        <v>94</v>
      </c>
      <c r="D40" s="9" t="s">
        <v>175</v>
      </c>
      <c r="E40" s="6" t="s">
        <v>16</v>
      </c>
      <c r="F40" s="7">
        <v>23</v>
      </c>
      <c r="G40" s="7">
        <v>34</v>
      </c>
      <c r="H40" s="12">
        <f>5700/100</f>
        <v>57</v>
      </c>
      <c r="I40" s="7">
        <v>12</v>
      </c>
      <c r="J40" s="7"/>
    </row>
    <row r="41" spans="1:10" ht="18">
      <c r="A41" s="5" t="s">
        <v>95</v>
      </c>
      <c r="B41" s="6" t="s">
        <v>96</v>
      </c>
      <c r="C41" s="7" t="s">
        <v>97</v>
      </c>
      <c r="D41" s="9" t="s">
        <v>178</v>
      </c>
      <c r="E41" s="6" t="s">
        <v>39</v>
      </c>
      <c r="F41" s="7">
        <v>34</v>
      </c>
      <c r="G41" s="7">
        <v>27</v>
      </c>
      <c r="H41" s="12">
        <f>6100/100</f>
        <v>61</v>
      </c>
      <c r="I41" s="7"/>
      <c r="J41" s="7"/>
    </row>
    <row r="42" spans="1:10" ht="18">
      <c r="A42" s="5" t="s">
        <v>98</v>
      </c>
      <c r="B42" s="6">
        <v>19</v>
      </c>
      <c r="C42" s="7" t="s">
        <v>99</v>
      </c>
      <c r="D42" s="9" t="s">
        <v>175</v>
      </c>
      <c r="E42" s="6" t="s">
        <v>23</v>
      </c>
      <c r="F42" s="7">
        <v>35</v>
      </c>
      <c r="G42" s="7">
        <v>29</v>
      </c>
      <c r="H42" s="12">
        <f>6400/100</f>
        <v>64</v>
      </c>
      <c r="I42" s="7"/>
      <c r="J42" s="7"/>
    </row>
    <row r="43" spans="1:10" ht="18">
      <c r="A43" s="5" t="s">
        <v>100</v>
      </c>
      <c r="B43" s="6">
        <v>20</v>
      </c>
      <c r="C43" s="7" t="s">
        <v>101</v>
      </c>
      <c r="D43" s="9" t="s">
        <v>177</v>
      </c>
      <c r="E43" s="6" t="s">
        <v>23</v>
      </c>
      <c r="F43" s="7">
        <v>33</v>
      </c>
      <c r="G43" s="7">
        <v>31</v>
      </c>
      <c r="H43" s="12">
        <f>6400/100</f>
        <v>64</v>
      </c>
      <c r="I43" s="7">
        <v>13</v>
      </c>
      <c r="J43" s="7"/>
    </row>
    <row r="44" spans="1:10" ht="18">
      <c r="A44" s="5" t="s">
        <v>102</v>
      </c>
      <c r="B44" s="6" t="s">
        <v>103</v>
      </c>
      <c r="C44" s="7" t="s">
        <v>104</v>
      </c>
      <c r="D44" s="9" t="s">
        <v>175</v>
      </c>
      <c r="E44" s="6" t="s">
        <v>20</v>
      </c>
      <c r="F44" s="7">
        <v>31</v>
      </c>
      <c r="G44" s="7">
        <v>38</v>
      </c>
      <c r="H44" s="12">
        <f>6900/100</f>
        <v>69</v>
      </c>
      <c r="I44" s="7">
        <v>14</v>
      </c>
      <c r="J44" s="7"/>
    </row>
    <row r="45" spans="1:10" ht="18">
      <c r="A45" s="5" t="s">
        <v>105</v>
      </c>
      <c r="B45" s="6">
        <v>0</v>
      </c>
      <c r="C45" s="7" t="s">
        <v>106</v>
      </c>
      <c r="D45" s="9" t="s">
        <v>177</v>
      </c>
      <c r="E45" s="6" t="s">
        <v>23</v>
      </c>
      <c r="F45" s="7">
        <v>36</v>
      </c>
      <c r="G45" s="7">
        <v>36</v>
      </c>
      <c r="H45" s="12">
        <f>7200/100</f>
        <v>72</v>
      </c>
      <c r="I45" s="7">
        <v>15</v>
      </c>
      <c r="J45" s="7"/>
    </row>
    <row r="46" spans="1:10" ht="18">
      <c r="A46" s="5" t="s">
        <v>107</v>
      </c>
      <c r="B46" s="6" t="s">
        <v>108</v>
      </c>
      <c r="C46" s="7" t="s">
        <v>109</v>
      </c>
      <c r="D46" s="9" t="s">
        <v>177</v>
      </c>
      <c r="E46" s="6" t="s">
        <v>35</v>
      </c>
      <c r="F46" s="7">
        <v>37</v>
      </c>
      <c r="G46" s="7">
        <v>37</v>
      </c>
      <c r="H46" s="12">
        <f>7400/100</f>
        <v>74</v>
      </c>
      <c r="I46" s="7">
        <v>16</v>
      </c>
      <c r="J46" s="7"/>
    </row>
    <row r="47" spans="1:10" ht="18">
      <c r="A47" s="5" t="s">
        <v>110</v>
      </c>
      <c r="B47" s="6" t="s">
        <v>111</v>
      </c>
      <c r="C47" s="7" t="s">
        <v>112</v>
      </c>
      <c r="D47" s="9" t="s">
        <v>176</v>
      </c>
      <c r="E47" s="6" t="s">
        <v>35</v>
      </c>
      <c r="F47" s="7">
        <v>40</v>
      </c>
      <c r="G47" s="7">
        <v>35</v>
      </c>
      <c r="H47" s="12">
        <f>7500/100</f>
        <v>75</v>
      </c>
      <c r="I47" s="7"/>
      <c r="J47" s="7"/>
    </row>
    <row r="48" spans="1:10" ht="18">
      <c r="A48" s="5" t="s">
        <v>113</v>
      </c>
      <c r="B48" s="6" t="s">
        <v>114</v>
      </c>
      <c r="C48" s="7" t="s">
        <v>115</v>
      </c>
      <c r="D48" s="9" t="s">
        <v>178</v>
      </c>
      <c r="E48" s="6" t="s">
        <v>35</v>
      </c>
      <c r="F48" s="7">
        <v>38</v>
      </c>
      <c r="G48" s="7">
        <v>39</v>
      </c>
      <c r="H48" s="12">
        <f>7700/100</f>
        <v>77</v>
      </c>
      <c r="I48" s="7"/>
      <c r="J48" s="7"/>
    </row>
    <row r="49" spans="1:10" ht="18">
      <c r="A49" s="5" t="s">
        <v>116</v>
      </c>
      <c r="B49" s="6" t="s">
        <v>117</v>
      </c>
      <c r="C49" s="7" t="s">
        <v>118</v>
      </c>
      <c r="D49" s="9" t="s">
        <v>177</v>
      </c>
      <c r="E49" s="6" t="s">
        <v>16</v>
      </c>
      <c r="F49" s="7">
        <v>45</v>
      </c>
      <c r="G49" s="7">
        <v>33</v>
      </c>
      <c r="H49" s="12">
        <f>7800/100</f>
        <v>78</v>
      </c>
      <c r="I49" s="7"/>
      <c r="J49" s="7"/>
    </row>
    <row r="50" spans="1:10" ht="18">
      <c r="A50" s="5" t="s">
        <v>119</v>
      </c>
      <c r="B50" s="6" t="s">
        <v>120</v>
      </c>
      <c r="C50" s="7" t="s">
        <v>121</v>
      </c>
      <c r="D50" s="9" t="s">
        <v>178</v>
      </c>
      <c r="E50" s="6" t="s">
        <v>35</v>
      </c>
      <c r="F50" s="7">
        <v>42</v>
      </c>
      <c r="G50" s="7">
        <v>41</v>
      </c>
      <c r="H50" s="12">
        <f>8300/100</f>
        <v>83</v>
      </c>
      <c r="I50" s="7"/>
      <c r="J50" s="7"/>
    </row>
    <row r="51" spans="1:10" ht="18">
      <c r="A51" s="5" t="s">
        <v>122</v>
      </c>
      <c r="B51" s="6">
        <v>3</v>
      </c>
      <c r="C51" s="7" t="s">
        <v>123</v>
      </c>
      <c r="D51" s="9" t="s">
        <v>177</v>
      </c>
      <c r="E51" s="6" t="s">
        <v>23</v>
      </c>
      <c r="F51" s="7">
        <v>46</v>
      </c>
      <c r="G51" s="7">
        <v>40</v>
      </c>
      <c r="H51" s="12">
        <f>8600/100</f>
        <v>86</v>
      </c>
      <c r="I51" s="7"/>
      <c r="J51" s="7"/>
    </row>
    <row r="52" spans="1:10" ht="18">
      <c r="A52" s="17" t="s">
        <v>124</v>
      </c>
      <c r="B52" s="13" t="s">
        <v>125</v>
      </c>
      <c r="C52" s="14" t="s">
        <v>126</v>
      </c>
      <c r="D52" s="15" t="s">
        <v>180</v>
      </c>
      <c r="E52" s="13" t="s">
        <v>39</v>
      </c>
      <c r="F52" s="14">
        <v>44</v>
      </c>
      <c r="G52" s="14">
        <v>42</v>
      </c>
      <c r="H52" s="16">
        <f>8600/100</f>
        <v>86</v>
      </c>
      <c r="I52" s="14">
        <v>17</v>
      </c>
      <c r="J52" s="7"/>
    </row>
    <row r="53" spans="1:10" ht="18">
      <c r="A53" s="5" t="s">
        <v>127</v>
      </c>
      <c r="B53" s="6">
        <v>13</v>
      </c>
      <c r="C53" s="7" t="s">
        <v>128</v>
      </c>
      <c r="D53" s="9" t="s">
        <v>177</v>
      </c>
      <c r="E53" s="6" t="s">
        <v>23</v>
      </c>
      <c r="F53" s="7">
        <v>41</v>
      </c>
      <c r="G53" s="7">
        <v>46</v>
      </c>
      <c r="H53" s="12">
        <f>8700/100</f>
        <v>87</v>
      </c>
      <c r="I53" s="7"/>
      <c r="J53" s="7"/>
    </row>
    <row r="54" spans="1:10" ht="18">
      <c r="A54" s="5" t="s">
        <v>129</v>
      </c>
      <c r="B54" s="6">
        <v>321</v>
      </c>
      <c r="C54" s="7" t="s">
        <v>130</v>
      </c>
      <c r="D54" s="9" t="s">
        <v>175</v>
      </c>
      <c r="E54" s="6" t="s">
        <v>23</v>
      </c>
      <c r="F54" s="7">
        <v>28</v>
      </c>
      <c r="G54" s="7" t="s">
        <v>131</v>
      </c>
      <c r="H54" s="12">
        <f>9000/100</f>
        <v>90</v>
      </c>
      <c r="I54" s="7"/>
      <c r="J54" s="7"/>
    </row>
    <row r="55" spans="1:10" ht="18">
      <c r="A55" s="5" t="s">
        <v>132</v>
      </c>
      <c r="B55" s="6" t="s">
        <v>133</v>
      </c>
      <c r="C55" s="7" t="s">
        <v>134</v>
      </c>
      <c r="D55" s="9" t="s">
        <v>177</v>
      </c>
      <c r="E55" s="6" t="s">
        <v>35</v>
      </c>
      <c r="F55" s="7">
        <v>43</v>
      </c>
      <c r="G55" s="7">
        <v>47</v>
      </c>
      <c r="H55" s="12">
        <f>9000/100</f>
        <v>90</v>
      </c>
      <c r="I55" s="7"/>
      <c r="J55" s="7"/>
    </row>
    <row r="56" spans="1:10" ht="18">
      <c r="A56" s="5" t="s">
        <v>135</v>
      </c>
      <c r="B56" s="6" t="s">
        <v>136</v>
      </c>
      <c r="C56" s="7" t="s">
        <v>137</v>
      </c>
      <c r="D56" s="9" t="s">
        <v>178</v>
      </c>
      <c r="E56" s="6" t="s">
        <v>35</v>
      </c>
      <c r="F56" s="7">
        <v>48</v>
      </c>
      <c r="G56" s="7">
        <v>45</v>
      </c>
      <c r="H56" s="12">
        <f>9300/100</f>
        <v>93</v>
      </c>
      <c r="I56" s="7"/>
      <c r="J56" s="7"/>
    </row>
    <row r="57" spans="1:10" ht="18">
      <c r="A57" s="5" t="s">
        <v>138</v>
      </c>
      <c r="B57" s="6">
        <v>17</v>
      </c>
      <c r="C57" s="7" t="s">
        <v>139</v>
      </c>
      <c r="D57" s="9" t="s">
        <v>175</v>
      </c>
      <c r="E57" s="6" t="s">
        <v>23</v>
      </c>
      <c r="F57" s="7">
        <v>39</v>
      </c>
      <c r="G57" s="7" t="s">
        <v>131</v>
      </c>
      <c r="H57" s="12">
        <f>10100/100</f>
        <v>101</v>
      </c>
      <c r="I57" s="7">
        <v>18</v>
      </c>
      <c r="J57" s="7"/>
    </row>
    <row r="58" spans="1:10" ht="18">
      <c r="A58" s="5" t="s">
        <v>140</v>
      </c>
      <c r="B58" s="6" t="s">
        <v>141</v>
      </c>
      <c r="C58" s="7" t="s">
        <v>142</v>
      </c>
      <c r="D58" s="9" t="s">
        <v>177</v>
      </c>
      <c r="E58" s="6" t="s">
        <v>35</v>
      </c>
      <c r="F58" s="7" t="s">
        <v>143</v>
      </c>
      <c r="G58" s="7">
        <v>43</v>
      </c>
      <c r="H58" s="12">
        <f>10500/100</f>
        <v>105</v>
      </c>
      <c r="I58" s="7"/>
      <c r="J58" s="7"/>
    </row>
    <row r="59" spans="1:10" ht="18">
      <c r="A59" s="5" t="s">
        <v>144</v>
      </c>
      <c r="B59" s="6">
        <v>15</v>
      </c>
      <c r="C59" s="7" t="s">
        <v>145</v>
      </c>
      <c r="D59" s="9" t="s">
        <v>175</v>
      </c>
      <c r="E59" s="6" t="s">
        <v>23</v>
      </c>
      <c r="F59" s="7" t="s">
        <v>143</v>
      </c>
      <c r="G59" s="7">
        <v>44</v>
      </c>
      <c r="H59" s="12">
        <f>10600/100</f>
        <v>106</v>
      </c>
      <c r="I59" s="7"/>
      <c r="J59" s="7"/>
    </row>
    <row r="60" spans="1:10" ht="18">
      <c r="A60" s="5" t="s">
        <v>146</v>
      </c>
      <c r="B60" s="6">
        <v>1769</v>
      </c>
      <c r="C60" s="7" t="s">
        <v>147</v>
      </c>
      <c r="D60" s="9" t="s">
        <v>175</v>
      </c>
      <c r="E60" s="6" t="s">
        <v>23</v>
      </c>
      <c r="F60" s="7">
        <v>47</v>
      </c>
      <c r="G60" s="7" t="s">
        <v>131</v>
      </c>
      <c r="H60" s="12">
        <f>10900/100</f>
        <v>109</v>
      </c>
      <c r="I60" s="7">
        <v>19</v>
      </c>
      <c r="J60" s="7"/>
    </row>
    <row r="61" spans="1:10" ht="18">
      <c r="A61" s="5" t="s">
        <v>148</v>
      </c>
      <c r="B61" s="6">
        <v>871</v>
      </c>
      <c r="C61" s="7" t="s">
        <v>149</v>
      </c>
      <c r="D61" s="9" t="s">
        <v>175</v>
      </c>
      <c r="E61" s="6" t="s">
        <v>23</v>
      </c>
      <c r="F61" s="7" t="s">
        <v>143</v>
      </c>
      <c r="G61" s="7">
        <v>48</v>
      </c>
      <c r="H61" s="12">
        <f>11000/100</f>
        <v>110</v>
      </c>
      <c r="I61" s="7">
        <v>20</v>
      </c>
      <c r="J61" s="7"/>
    </row>
    <row r="62" spans="1:10" ht="18">
      <c r="A62" s="5" t="s">
        <v>174</v>
      </c>
      <c r="B62" s="6" t="s">
        <v>150</v>
      </c>
      <c r="C62" s="7" t="s">
        <v>151</v>
      </c>
      <c r="D62" s="9" t="s">
        <v>177</v>
      </c>
      <c r="E62" s="6" t="s">
        <v>35</v>
      </c>
      <c r="F62" s="7" t="s">
        <v>143</v>
      </c>
      <c r="G62" s="7" t="s">
        <v>143</v>
      </c>
      <c r="H62" s="12">
        <f aca="true" t="shared" si="0" ref="H62:H71">12400/100</f>
        <v>124</v>
      </c>
      <c r="I62" s="7"/>
      <c r="J62" s="7"/>
    </row>
    <row r="63" spans="1:10" ht="18">
      <c r="A63" s="5" t="s">
        <v>174</v>
      </c>
      <c r="B63" s="6" t="s">
        <v>152</v>
      </c>
      <c r="C63" s="7" t="s">
        <v>153</v>
      </c>
      <c r="D63" s="9" t="s">
        <v>176</v>
      </c>
      <c r="E63" s="6" t="s">
        <v>39</v>
      </c>
      <c r="F63" s="7" t="s">
        <v>143</v>
      </c>
      <c r="G63" s="7" t="s">
        <v>143</v>
      </c>
      <c r="H63" s="12">
        <f t="shared" si="0"/>
        <v>124</v>
      </c>
      <c r="I63" s="7"/>
      <c r="J63" s="7"/>
    </row>
    <row r="64" spans="1:10" ht="18">
      <c r="A64" s="5" t="s">
        <v>174</v>
      </c>
      <c r="B64" s="6" t="s">
        <v>154</v>
      </c>
      <c r="C64" s="7" t="s">
        <v>155</v>
      </c>
      <c r="D64" s="9" t="s">
        <v>176</v>
      </c>
      <c r="E64" s="6" t="s">
        <v>39</v>
      </c>
      <c r="F64" s="7" t="s">
        <v>143</v>
      </c>
      <c r="G64" s="7" t="s">
        <v>143</v>
      </c>
      <c r="H64" s="12">
        <f t="shared" si="0"/>
        <v>124</v>
      </c>
      <c r="I64" s="7"/>
      <c r="J64" s="7"/>
    </row>
    <row r="65" spans="1:10" ht="18">
      <c r="A65" s="5" t="s">
        <v>174</v>
      </c>
      <c r="B65" s="6" t="s">
        <v>156</v>
      </c>
      <c r="C65" s="7" t="s">
        <v>157</v>
      </c>
      <c r="D65" s="9" t="s">
        <v>177</v>
      </c>
      <c r="E65" s="6" t="s">
        <v>20</v>
      </c>
      <c r="F65" s="7" t="s">
        <v>143</v>
      </c>
      <c r="G65" s="7" t="s">
        <v>143</v>
      </c>
      <c r="H65" s="12">
        <f t="shared" si="0"/>
        <v>124</v>
      </c>
      <c r="I65" s="7"/>
      <c r="J65" s="7"/>
    </row>
    <row r="66" spans="1:10" ht="18">
      <c r="A66" s="5" t="s">
        <v>174</v>
      </c>
      <c r="B66" s="6" t="s">
        <v>158</v>
      </c>
      <c r="C66" s="7" t="s">
        <v>159</v>
      </c>
      <c r="D66" s="9" t="s">
        <v>176</v>
      </c>
      <c r="E66" s="6" t="s">
        <v>39</v>
      </c>
      <c r="F66" s="7" t="s">
        <v>143</v>
      </c>
      <c r="G66" s="7" t="s">
        <v>143</v>
      </c>
      <c r="H66" s="12">
        <f t="shared" si="0"/>
        <v>124</v>
      </c>
      <c r="I66" s="7"/>
      <c r="J66" s="7"/>
    </row>
    <row r="67" spans="1:10" ht="18">
      <c r="A67" s="5" t="s">
        <v>174</v>
      </c>
      <c r="B67" s="6" t="s">
        <v>160</v>
      </c>
      <c r="C67" s="7" t="s">
        <v>161</v>
      </c>
      <c r="D67" s="9" t="s">
        <v>180</v>
      </c>
      <c r="E67" s="6" t="s">
        <v>20</v>
      </c>
      <c r="F67" s="7" t="s">
        <v>143</v>
      </c>
      <c r="G67" s="7" t="s">
        <v>143</v>
      </c>
      <c r="H67" s="12">
        <f t="shared" si="0"/>
        <v>124</v>
      </c>
      <c r="I67" s="7"/>
      <c r="J67" s="7"/>
    </row>
    <row r="68" spans="1:10" ht="18">
      <c r="A68" s="5" t="s">
        <v>174</v>
      </c>
      <c r="B68" s="6" t="s">
        <v>162</v>
      </c>
      <c r="C68" s="7" t="s">
        <v>163</v>
      </c>
      <c r="D68" s="9" t="s">
        <v>175</v>
      </c>
      <c r="E68" s="6" t="s">
        <v>35</v>
      </c>
      <c r="F68" s="7" t="s">
        <v>143</v>
      </c>
      <c r="G68" s="7" t="s">
        <v>143</v>
      </c>
      <c r="H68" s="12">
        <f t="shared" si="0"/>
        <v>124</v>
      </c>
      <c r="I68" s="7"/>
      <c r="J68" s="7"/>
    </row>
    <row r="69" spans="1:10" ht="18">
      <c r="A69" s="5" t="s">
        <v>174</v>
      </c>
      <c r="B69" s="6" t="s">
        <v>164</v>
      </c>
      <c r="C69" s="7" t="s">
        <v>165</v>
      </c>
      <c r="D69" s="9" t="s">
        <v>177</v>
      </c>
      <c r="E69" s="6" t="s">
        <v>35</v>
      </c>
      <c r="F69" s="7" t="s">
        <v>143</v>
      </c>
      <c r="G69" s="7" t="s">
        <v>143</v>
      </c>
      <c r="H69" s="12">
        <f t="shared" si="0"/>
        <v>124</v>
      </c>
      <c r="I69" s="7"/>
      <c r="J69" s="7"/>
    </row>
    <row r="70" spans="1:10" ht="18">
      <c r="A70" s="5" t="s">
        <v>174</v>
      </c>
      <c r="B70" s="6" t="s">
        <v>166</v>
      </c>
      <c r="C70" s="7" t="s">
        <v>167</v>
      </c>
      <c r="D70" s="9" t="s">
        <v>179</v>
      </c>
      <c r="E70" s="6" t="s">
        <v>39</v>
      </c>
      <c r="F70" s="7" t="s">
        <v>143</v>
      </c>
      <c r="G70" s="7" t="s">
        <v>143</v>
      </c>
      <c r="H70" s="12">
        <f t="shared" si="0"/>
        <v>124</v>
      </c>
      <c r="I70" s="7"/>
      <c r="J70" s="7"/>
    </row>
    <row r="71" spans="1:10" ht="18">
      <c r="A71" s="5" t="s">
        <v>174</v>
      </c>
      <c r="B71" s="6" t="s">
        <v>168</v>
      </c>
      <c r="C71" s="7" t="s">
        <v>169</v>
      </c>
      <c r="D71" s="9" t="s">
        <v>178</v>
      </c>
      <c r="E71" s="6" t="s">
        <v>35</v>
      </c>
      <c r="F71" s="7" t="s">
        <v>143</v>
      </c>
      <c r="G71" s="7" t="s">
        <v>143</v>
      </c>
      <c r="H71" s="12">
        <f t="shared" si="0"/>
        <v>124</v>
      </c>
      <c r="I71" s="7"/>
      <c r="J71" s="7"/>
    </row>
    <row r="74" spans="3:5" ht="15.75">
      <c r="C74" s="3" t="s">
        <v>170</v>
      </c>
      <c r="E74" s="3" t="s">
        <v>172</v>
      </c>
    </row>
    <row r="75" spans="3:5" ht="15.75">
      <c r="C75" s="3" t="s">
        <v>171</v>
      </c>
      <c r="E75" s="3" t="s">
        <v>173</v>
      </c>
    </row>
  </sheetData>
  <mergeCells count="9">
    <mergeCell ref="I9:I10"/>
    <mergeCell ref="J9:J10"/>
    <mergeCell ref="E9:E10"/>
    <mergeCell ref="F9:G9"/>
    <mergeCell ref="H9:H10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 BB</dc:title>
  <dc:subject>Wyniki klasy regatowej : OPP BB</dc:subject>
  <dc:creator>Adam Rojek</dc:creator>
  <cp:keywords/>
  <dc:description>Eliminacje Mistrzostw Warszawy JM I MŁ
w klasie OPP A I B
Wyniki oficjalne
Sfinansowano ze środków Miasta St. Warszawy
08-09.06.2013 roku
Nieporęt, 2013-06-09 , 15:27:00</dc:description>
  <cp:lastModifiedBy>Dorota&amp;Tomek</cp:lastModifiedBy>
  <dcterms:created xsi:type="dcterms:W3CDTF">2013-06-09T13:27:00Z</dcterms:created>
  <dcterms:modified xsi:type="dcterms:W3CDTF">2013-06-09T14:23:14Z</dcterms:modified>
  <cp:category/>
  <cp:version/>
  <cp:contentType/>
  <cp:contentStatus/>
</cp:coreProperties>
</file>